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0" yWindow="30" windowWidth="22980" windowHeight="955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N31" i="1"/>
  <c r="N32" s="1"/>
  <c r="M31"/>
  <c r="M24"/>
  <c r="F5"/>
  <c r="F12" s="1"/>
  <c r="H4"/>
  <c r="I4" s="1"/>
  <c r="H11"/>
  <c r="I11" s="1"/>
  <c r="H10"/>
  <c r="I10" s="1"/>
  <c r="H9"/>
  <c r="I9" s="1"/>
  <c r="H8"/>
  <c r="I8" s="1"/>
  <c r="H7"/>
  <c r="I7" s="1"/>
  <c r="H6"/>
  <c r="I6" s="1"/>
  <c r="H3"/>
  <c r="I3" s="1"/>
  <c r="H5" l="1"/>
  <c r="I5" s="1"/>
  <c r="I12" s="1"/>
</calcChain>
</file>

<file path=xl/sharedStrings.xml><?xml version="1.0" encoding="utf-8"?>
<sst xmlns="http://schemas.openxmlformats.org/spreadsheetml/2006/main" count="196" uniqueCount="136">
  <si>
    <t>ITINERARY TO UTAH NATIONAL PARKS</t>
  </si>
  <si>
    <t>Flagstaff, AZ</t>
  </si>
  <si>
    <t>Home</t>
  </si>
  <si>
    <t>Miles</t>
  </si>
  <si>
    <t>Time</t>
  </si>
  <si>
    <t>MPG</t>
  </si>
  <si>
    <t>Gal</t>
  </si>
  <si>
    <t>Cost</t>
  </si>
  <si>
    <t>9 hr 22 min</t>
  </si>
  <si>
    <t>6 hr 54 min</t>
  </si>
  <si>
    <t>Arches National Park, UT</t>
  </si>
  <si>
    <t>Canyonland NP, UT</t>
  </si>
  <si>
    <t>7 hr 35 min</t>
  </si>
  <si>
    <t>Capitol Reef NP, UT</t>
  </si>
  <si>
    <t>6 hr 52 min</t>
  </si>
  <si>
    <t>Bryce Canyon NP, UT</t>
  </si>
  <si>
    <t>4 hr 04 min</t>
  </si>
  <si>
    <t>Zion National Park, UT</t>
  </si>
  <si>
    <t>3 hr 31 min</t>
  </si>
  <si>
    <t>Las Vegas, NV</t>
  </si>
  <si>
    <t>4 hr 27 min</t>
  </si>
  <si>
    <t>4 hr 02 min</t>
  </si>
  <si>
    <t>6 hr 17 min</t>
  </si>
  <si>
    <t>Altitude</t>
  </si>
  <si>
    <t>5,280 ft</t>
  </si>
  <si>
    <t>Max length</t>
  </si>
  <si>
    <t>60'</t>
  </si>
  <si>
    <t>Amps</t>
  </si>
  <si>
    <t>To</t>
  </si>
  <si>
    <t>rates</t>
  </si>
  <si>
    <t>7,000 ft</t>
  </si>
  <si>
    <t>Y.R.</t>
  </si>
  <si>
    <t>Monument Valley, AZ</t>
  </si>
  <si>
    <t>Goulding Monument Valley RV</t>
  </si>
  <si>
    <t>Moab Valley RV Park</t>
  </si>
  <si>
    <t>Moab, UT</t>
  </si>
  <si>
    <t>4,000 ft</t>
  </si>
  <si>
    <t>Pull thru</t>
  </si>
  <si>
    <t>Opening</t>
  </si>
  <si>
    <t>Day</t>
  </si>
  <si>
    <t>24' x 58'</t>
  </si>
  <si>
    <t>$31-$57</t>
  </si>
  <si>
    <t>Full Hook</t>
  </si>
  <si>
    <t>up</t>
  </si>
  <si>
    <t>Thousand Lakes RV Park</t>
  </si>
  <si>
    <t>Torrey, UT</t>
  </si>
  <si>
    <t>6,800 ft</t>
  </si>
  <si>
    <t>800/355-8995</t>
  </si>
  <si>
    <t>32' x 70'</t>
  </si>
  <si>
    <t>70'</t>
  </si>
  <si>
    <t>30-50</t>
  </si>
  <si>
    <t>Ruby's Inn RV</t>
  </si>
  <si>
    <t>7,600 ft</t>
  </si>
  <si>
    <t>435/834-5301</t>
  </si>
  <si>
    <t>29' x 70'</t>
  </si>
  <si>
    <t>5-7</t>
  </si>
  <si>
    <t>Bryce, UT</t>
  </si>
  <si>
    <t>Zion River Resort</t>
  </si>
  <si>
    <t>Virgin, UT</t>
  </si>
  <si>
    <t>3,582 ft</t>
  </si>
  <si>
    <t>65'</t>
  </si>
  <si>
    <t>$49-$62</t>
  </si>
  <si>
    <t>9-10</t>
  </si>
  <si>
    <t>Oasis Las Vegas RV</t>
  </si>
  <si>
    <t>800/566-4770</t>
  </si>
  <si>
    <t>888/466-8594</t>
  </si>
  <si>
    <t>435/727-3235</t>
  </si>
  <si>
    <t>435/259-4469</t>
  </si>
  <si>
    <t>32' x 60'</t>
  </si>
  <si>
    <t>24' x 60'</t>
  </si>
  <si>
    <t>Back in</t>
  </si>
  <si>
    <t>Home to Barstow</t>
  </si>
  <si>
    <t>mi</t>
  </si>
  <si>
    <t>Barstow to outside Lake Havasu City</t>
  </si>
  <si>
    <t>Lake Havasu City to Kingman</t>
  </si>
  <si>
    <t>Kingman to Flagstaff</t>
  </si>
  <si>
    <t>Gas</t>
  </si>
  <si>
    <t>PILOT</t>
  </si>
  <si>
    <t>Goulding Monument RV</t>
  </si>
  <si>
    <t>928/526-1829</t>
  </si>
  <si>
    <t>MoabValley RV Park</t>
  </si>
  <si>
    <t>Ruby's Inn RV Park</t>
  </si>
  <si>
    <t>Oasis Las Vegas RV Park</t>
  </si>
  <si>
    <t>J&amp;H RV Park</t>
  </si>
  <si>
    <t>GPS Icons</t>
  </si>
  <si>
    <t>I-15 &amp; Lenwood</t>
  </si>
  <si>
    <t>I-40 exit 53</t>
  </si>
  <si>
    <t>I-40 exit 9</t>
  </si>
  <si>
    <t>I-40 exit 185</t>
  </si>
  <si>
    <t>I-70 exit 164</t>
  </si>
  <si>
    <t>I-15 exit 4</t>
  </si>
  <si>
    <t>I-15 exit 112</t>
  </si>
  <si>
    <t xml:space="preserve">I-15 exit 1 </t>
  </si>
  <si>
    <t>Flagstaff to Green River UT</t>
  </si>
  <si>
    <t xml:space="preserve">Green River to Beaver, UT </t>
  </si>
  <si>
    <t>Beaver to St. George, Ut</t>
  </si>
  <si>
    <t>St. George to Primm, NV</t>
  </si>
  <si>
    <t>There is a Pilot in N. Las Vegas too</t>
  </si>
  <si>
    <t>ft</t>
  </si>
  <si>
    <t>1,885 ft</t>
  </si>
  <si>
    <t>RV Parks</t>
  </si>
  <si>
    <t>30' x 40'</t>
  </si>
  <si>
    <t>25' x 55'</t>
  </si>
  <si>
    <t>27' x 30'</t>
  </si>
  <si>
    <t>N/A</t>
  </si>
  <si>
    <t>33' x 44'</t>
  </si>
  <si>
    <t>*</t>
  </si>
  <si>
    <t>25' x 45'</t>
  </si>
  <si>
    <t>25' x 35'</t>
  </si>
  <si>
    <t>30' x 65'</t>
  </si>
  <si>
    <t>55'</t>
  </si>
  <si>
    <t>58'</t>
  </si>
  <si>
    <t>Shuttle to Park</t>
  </si>
  <si>
    <t>$43-$82</t>
  </si>
  <si>
    <t>24' x 40'</t>
  </si>
  <si>
    <t>Date to arrive</t>
  </si>
  <si>
    <t>Nights</t>
  </si>
  <si>
    <t>Date to leave</t>
  </si>
  <si>
    <t>5/24-5/26</t>
  </si>
  <si>
    <t>5/27-5/28</t>
  </si>
  <si>
    <t>5/29-6/1</t>
  </si>
  <si>
    <t>6/2-6/4</t>
  </si>
  <si>
    <t>6/5-6/7</t>
  </si>
  <si>
    <t>6/8-6/10</t>
  </si>
  <si>
    <t>6/11-6/11</t>
  </si>
  <si>
    <t>Total days out</t>
  </si>
  <si>
    <t>Diesel only</t>
  </si>
  <si>
    <t>Emailed</t>
  </si>
  <si>
    <t>5837 Boulder Highway, Las Vegas, NV, US </t>
  </si>
  <si>
    <t>1773 N Hwy 191, Moab, UT 84532</t>
  </si>
  <si>
    <t>2000 Main St, Monument Valley, UT 84536</t>
  </si>
  <si>
    <t>1110 UT-24, Torrey, UT 84775</t>
  </si>
  <si>
    <t>300 South Main Street, Bryce Canyon, UT 84764</t>
  </si>
  <si>
    <t>$37-$43 *</t>
  </si>
  <si>
    <t>551 UT-9, Virgin, UT 84779</t>
  </si>
  <si>
    <t> 7901 US-89, Flagstaff, AZ 86004</t>
  </si>
</sst>
</file>

<file path=xl/styles.xml><?xml version="1.0" encoding="utf-8"?>
<styleSheet xmlns="http://schemas.openxmlformats.org/spreadsheetml/2006/main">
  <numFmts count="3">
    <numFmt numFmtId="8" formatCode="&quot;$&quot;#,##0.00_);[Red]\(&quot;$&quot;#,##0.00\)"/>
    <numFmt numFmtId="164" formatCode="&quot;$&quot;#,##0.00"/>
    <numFmt numFmtId="165" formatCode="m/d/yyyy;@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2C3E50"/>
      <name val="Arial"/>
      <family val="2"/>
    </font>
    <font>
      <sz val="10"/>
      <color theme="1"/>
      <name val="Arial Narrow"/>
      <family val="2"/>
    </font>
    <font>
      <sz val="10"/>
      <color rgb="FF222222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center"/>
    </xf>
    <xf numFmtId="8" fontId="0" fillId="0" borderId="0" xfId="0" applyNumberFormat="1"/>
    <xf numFmtId="164" fontId="0" fillId="0" borderId="0" xfId="0" applyNumberFormat="1"/>
    <xf numFmtId="0" fontId="0" fillId="0" borderId="0" xfId="0" applyAlignment="1">
      <alignment horizontal="right"/>
    </xf>
    <xf numFmtId="164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8" fontId="0" fillId="0" borderId="0" xfId="0" applyNumberFormat="1" applyAlignment="1">
      <alignment horizontal="center"/>
    </xf>
    <xf numFmtId="16" fontId="0" fillId="0" borderId="0" xfId="0" quotePrefix="1" applyNumberFormat="1" applyAlignment="1">
      <alignment horizontal="right"/>
    </xf>
    <xf numFmtId="0" fontId="0" fillId="0" borderId="0" xfId="0" quotePrefix="1" applyAlignment="1">
      <alignment horizontal="right"/>
    </xf>
    <xf numFmtId="0" fontId="0" fillId="0" borderId="1" xfId="0" applyBorder="1"/>
    <xf numFmtId="164" fontId="0" fillId="0" borderId="1" xfId="0" applyNumberFormat="1" applyBorder="1"/>
    <xf numFmtId="3" fontId="0" fillId="0" borderId="0" xfId="0" applyNumberFormat="1"/>
    <xf numFmtId="0" fontId="1" fillId="0" borderId="0" xfId="0" applyFont="1"/>
    <xf numFmtId="14" fontId="0" fillId="0" borderId="0" xfId="0" applyNumberFormat="1"/>
    <xf numFmtId="165" fontId="0" fillId="0" borderId="0" xfId="0" applyNumberFormat="1"/>
    <xf numFmtId="0" fontId="0" fillId="0" borderId="1" xfId="0" applyBorder="1" applyAlignment="1">
      <alignment horizontal="center"/>
    </xf>
    <xf numFmtId="0" fontId="0" fillId="0" borderId="0" xfId="0" applyAlignment="1">
      <alignment horizontal="left"/>
    </xf>
    <xf numFmtId="0" fontId="0" fillId="2" borderId="0" xfId="0" applyFill="1"/>
    <xf numFmtId="165" fontId="0" fillId="0" borderId="0" xfId="0" applyNumberFormat="1" applyFill="1"/>
    <xf numFmtId="0" fontId="0" fillId="0" borderId="0" xfId="0" applyFill="1" applyAlignment="1">
      <alignment horizontal="center"/>
    </xf>
    <xf numFmtId="0" fontId="0" fillId="0" borderId="0" xfId="0" applyFill="1"/>
    <xf numFmtId="0" fontId="2" fillId="0" borderId="0" xfId="0" applyFont="1"/>
    <xf numFmtId="0" fontId="3" fillId="0" borderId="0" xfId="0" applyFont="1"/>
    <xf numFmtId="0" fontId="4" fillId="0" borderId="0" xfId="0" applyFont="1"/>
    <xf numFmtId="0" fontId="1" fillId="3" borderId="0" xfId="0" applyFont="1" applyFill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219074</xdr:colOff>
      <xdr:row>41</xdr:row>
      <xdr:rowOff>25535</xdr:rowOff>
    </xdr:from>
    <xdr:to>
      <xdr:col>23</xdr:col>
      <xdr:colOff>409574</xdr:colOff>
      <xdr:row>79</xdr:row>
      <xdr:rowOff>66674</xdr:rowOff>
    </xdr:to>
    <xdr:pic>
      <xdr:nvPicPr>
        <xdr:cNvPr id="1027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05099" y="7836035"/>
          <a:ext cx="15725775" cy="7280139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U40"/>
  <sheetViews>
    <sheetView tabSelected="1" topLeftCell="C1" workbookViewId="0">
      <selection activeCell="S28" sqref="S28"/>
    </sheetView>
  </sheetViews>
  <sheetFormatPr defaultRowHeight="15"/>
  <cols>
    <col min="2" max="2" width="28.140625" customWidth="1"/>
    <col min="3" max="3" width="15.85546875" customWidth="1"/>
    <col min="4" max="4" width="36.85546875" customWidth="1"/>
    <col min="11" max="12" width="12.140625" customWidth="1"/>
    <col min="14" max="14" width="9" customWidth="1"/>
    <col min="17" max="17" width="9.85546875" customWidth="1"/>
    <col min="21" max="21" width="9.140625" style="23"/>
  </cols>
  <sheetData>
    <row r="1" spans="1:21">
      <c r="A1" t="s">
        <v>0</v>
      </c>
      <c r="I1" s="2">
        <v>2.04</v>
      </c>
    </row>
    <row r="2" spans="1:21">
      <c r="F2" s="1" t="s">
        <v>3</v>
      </c>
      <c r="G2" t="s">
        <v>5</v>
      </c>
      <c r="H2" t="s">
        <v>6</v>
      </c>
      <c r="I2" t="s">
        <v>7</v>
      </c>
      <c r="K2" t="s">
        <v>4</v>
      </c>
    </row>
    <row r="3" spans="1:21">
      <c r="B3" t="s">
        <v>2</v>
      </c>
      <c r="D3" t="s">
        <v>1</v>
      </c>
      <c r="F3">
        <v>454</v>
      </c>
      <c r="G3">
        <v>16</v>
      </c>
      <c r="H3">
        <f t="shared" ref="H3:H9" si="0">+F3/G3</f>
        <v>28.375</v>
      </c>
      <c r="I3" s="3">
        <f t="shared" ref="I3:I9" si="1">+$I$1*H3</f>
        <v>57.884999999999998</v>
      </c>
      <c r="K3" t="s">
        <v>9</v>
      </c>
    </row>
    <row r="4" spans="1:21">
      <c r="A4">
        <v>2</v>
      </c>
      <c r="B4" t="s">
        <v>1</v>
      </c>
      <c r="D4" t="s">
        <v>32</v>
      </c>
      <c r="F4">
        <v>367</v>
      </c>
      <c r="G4">
        <v>16</v>
      </c>
      <c r="H4">
        <f t="shared" si="0"/>
        <v>22.9375</v>
      </c>
      <c r="I4" s="3">
        <f t="shared" si="1"/>
        <v>46.792500000000004</v>
      </c>
      <c r="K4" t="s">
        <v>8</v>
      </c>
    </row>
    <row r="5" spans="1:21">
      <c r="A5" s="4">
        <v>3</v>
      </c>
      <c r="B5" t="s">
        <v>32</v>
      </c>
      <c r="D5" t="s">
        <v>10</v>
      </c>
      <c r="F5">
        <f>367-178</f>
        <v>189</v>
      </c>
      <c r="G5">
        <v>16</v>
      </c>
      <c r="H5">
        <f t="shared" si="0"/>
        <v>11.8125</v>
      </c>
      <c r="I5" s="3">
        <f t="shared" si="1"/>
        <v>24.0975</v>
      </c>
      <c r="K5" t="s">
        <v>22</v>
      </c>
    </row>
    <row r="6" spans="1:21">
      <c r="A6">
        <v>4</v>
      </c>
      <c r="B6" t="s">
        <v>10</v>
      </c>
      <c r="D6" t="s">
        <v>11</v>
      </c>
      <c r="F6">
        <v>169</v>
      </c>
      <c r="G6">
        <v>16</v>
      </c>
      <c r="H6">
        <f t="shared" si="0"/>
        <v>10.5625</v>
      </c>
      <c r="I6" s="3">
        <f t="shared" si="1"/>
        <v>21.547499999999999</v>
      </c>
      <c r="K6" t="s">
        <v>12</v>
      </c>
      <c r="N6" s="3"/>
    </row>
    <row r="7" spans="1:21">
      <c r="A7">
        <v>5</v>
      </c>
      <c r="B7" t="s">
        <v>11</v>
      </c>
      <c r="D7" t="s">
        <v>13</v>
      </c>
      <c r="F7">
        <v>138</v>
      </c>
      <c r="G7">
        <v>16</v>
      </c>
      <c r="H7">
        <f t="shared" si="0"/>
        <v>8.625</v>
      </c>
      <c r="I7" s="3">
        <f t="shared" si="1"/>
        <v>17.594999999999999</v>
      </c>
      <c r="K7" t="s">
        <v>14</v>
      </c>
      <c r="N7" s="3"/>
    </row>
    <row r="8" spans="1:21">
      <c r="A8">
        <v>6</v>
      </c>
      <c r="B8" t="s">
        <v>13</v>
      </c>
      <c r="D8" t="s">
        <v>15</v>
      </c>
      <c r="F8">
        <v>148</v>
      </c>
      <c r="G8">
        <v>16</v>
      </c>
      <c r="H8">
        <f t="shared" si="0"/>
        <v>9.25</v>
      </c>
      <c r="I8" s="3">
        <f t="shared" si="1"/>
        <v>18.87</v>
      </c>
      <c r="K8" t="s">
        <v>16</v>
      </c>
      <c r="N8" s="3"/>
    </row>
    <row r="9" spans="1:21">
      <c r="A9">
        <v>9</v>
      </c>
      <c r="B9" t="s">
        <v>15</v>
      </c>
      <c r="D9" t="s">
        <v>17</v>
      </c>
      <c r="F9">
        <v>165</v>
      </c>
      <c r="G9">
        <v>16</v>
      </c>
      <c r="H9">
        <f t="shared" si="0"/>
        <v>10.3125</v>
      </c>
      <c r="I9" s="3">
        <f t="shared" si="1"/>
        <v>21.037500000000001</v>
      </c>
      <c r="K9" t="s">
        <v>21</v>
      </c>
      <c r="N9" s="3"/>
    </row>
    <row r="10" spans="1:21">
      <c r="A10">
        <v>10</v>
      </c>
      <c r="B10" t="s">
        <v>17</v>
      </c>
      <c r="D10" t="s">
        <v>19</v>
      </c>
      <c r="F10">
        <v>162</v>
      </c>
      <c r="G10">
        <v>16</v>
      </c>
      <c r="H10">
        <f t="shared" ref="H10:H11" si="2">+F10/G10</f>
        <v>10.125</v>
      </c>
      <c r="I10" s="3">
        <f t="shared" ref="I10:I11" si="3">+$I$1*H10</f>
        <v>20.655000000000001</v>
      </c>
      <c r="K10" t="s">
        <v>18</v>
      </c>
      <c r="N10" s="3"/>
    </row>
    <row r="11" spans="1:21">
      <c r="A11">
        <v>11</v>
      </c>
      <c r="B11" t="s">
        <v>19</v>
      </c>
      <c r="D11" t="s">
        <v>2</v>
      </c>
      <c r="F11" s="10">
        <v>260</v>
      </c>
      <c r="G11">
        <v>16</v>
      </c>
      <c r="H11">
        <f t="shared" si="2"/>
        <v>16.25</v>
      </c>
      <c r="I11" s="11">
        <f t="shared" si="3"/>
        <v>33.15</v>
      </c>
      <c r="K11" t="s">
        <v>20</v>
      </c>
      <c r="N11" s="3"/>
    </row>
    <row r="12" spans="1:21">
      <c r="F12">
        <f>SUM(F3:F11)</f>
        <v>2052</v>
      </c>
      <c r="I12" s="3">
        <f>SUM(I3:I11)</f>
        <v>261.63</v>
      </c>
    </row>
    <row r="13" spans="1:21">
      <c r="N13" s="1">
        <v>2015</v>
      </c>
      <c r="O13" s="1" t="s">
        <v>42</v>
      </c>
      <c r="P13" s="1" t="s">
        <v>38</v>
      </c>
      <c r="Q13" s="1" t="s">
        <v>25</v>
      </c>
      <c r="R13" s="1" t="s">
        <v>27</v>
      </c>
      <c r="S13" s="1" t="s">
        <v>37</v>
      </c>
      <c r="T13" s="1" t="s">
        <v>70</v>
      </c>
    </row>
    <row r="14" spans="1:21">
      <c r="K14" t="s">
        <v>115</v>
      </c>
      <c r="L14" t="s">
        <v>117</v>
      </c>
      <c r="M14" t="s">
        <v>116</v>
      </c>
      <c r="N14" s="1" t="s">
        <v>29</v>
      </c>
      <c r="O14" s="1" t="s">
        <v>43</v>
      </c>
      <c r="P14" s="1" t="s">
        <v>39</v>
      </c>
      <c r="Q14" s="1"/>
      <c r="R14" s="1" t="s">
        <v>28</v>
      </c>
      <c r="S14" s="1"/>
    </row>
    <row r="15" spans="1:21">
      <c r="C15" t="s">
        <v>84</v>
      </c>
      <c r="D15" s="13" t="s">
        <v>100</v>
      </c>
      <c r="E15" t="s">
        <v>23</v>
      </c>
      <c r="N15" s="3"/>
      <c r="U15" s="23" t="s">
        <v>128</v>
      </c>
    </row>
    <row r="16" spans="1:21">
      <c r="A16">
        <v>2</v>
      </c>
      <c r="B16" t="s">
        <v>83</v>
      </c>
      <c r="C16">
        <v>2</v>
      </c>
      <c r="D16" t="s">
        <v>1</v>
      </c>
      <c r="E16" t="s">
        <v>30</v>
      </c>
      <c r="F16" s="18" t="s">
        <v>83</v>
      </c>
      <c r="G16" s="18"/>
      <c r="I16" t="s">
        <v>79</v>
      </c>
      <c r="K16" s="14" t="s">
        <v>118</v>
      </c>
      <c r="L16" s="14">
        <v>42517</v>
      </c>
      <c r="M16" s="1">
        <v>3</v>
      </c>
      <c r="N16" s="5">
        <v>49.5</v>
      </c>
      <c r="O16" s="1">
        <v>25</v>
      </c>
      <c r="P16" s="6">
        <v>42491</v>
      </c>
      <c r="Q16" s="1" t="s">
        <v>110</v>
      </c>
      <c r="R16" s="1" t="s">
        <v>50</v>
      </c>
      <c r="S16" s="1" t="s">
        <v>102</v>
      </c>
      <c r="T16" s="1" t="s">
        <v>101</v>
      </c>
      <c r="U16" s="24" t="s">
        <v>135</v>
      </c>
    </row>
    <row r="17" spans="1:21">
      <c r="A17">
        <v>3</v>
      </c>
      <c r="B17" t="s">
        <v>33</v>
      </c>
      <c r="C17">
        <v>3</v>
      </c>
      <c r="D17" t="s">
        <v>32</v>
      </c>
      <c r="E17" t="s">
        <v>24</v>
      </c>
      <c r="F17" t="s">
        <v>78</v>
      </c>
      <c r="I17" t="s">
        <v>66</v>
      </c>
      <c r="K17" s="14" t="s">
        <v>119</v>
      </c>
      <c r="L17" s="14">
        <v>42519</v>
      </c>
      <c r="M17" s="1">
        <v>2</v>
      </c>
      <c r="N17" s="5">
        <v>48</v>
      </c>
      <c r="O17" s="1">
        <v>66</v>
      </c>
      <c r="P17" s="1" t="s">
        <v>31</v>
      </c>
      <c r="Q17" s="1" t="s">
        <v>26</v>
      </c>
      <c r="R17" s="1" t="s">
        <v>50</v>
      </c>
      <c r="S17" s="1" t="s">
        <v>68</v>
      </c>
      <c r="T17" s="1" t="s">
        <v>103</v>
      </c>
      <c r="U17" s="24" t="s">
        <v>130</v>
      </c>
    </row>
    <row r="18" spans="1:21">
      <c r="A18" s="4">
        <v>4</v>
      </c>
      <c r="B18" t="s">
        <v>34</v>
      </c>
      <c r="C18">
        <v>4</v>
      </c>
      <c r="D18" t="s">
        <v>35</v>
      </c>
      <c r="E18" t="s">
        <v>36</v>
      </c>
      <c r="F18" t="s">
        <v>80</v>
      </c>
      <c r="I18" t="s">
        <v>67</v>
      </c>
      <c r="K18" s="15" t="s">
        <v>120</v>
      </c>
      <c r="L18" s="15">
        <v>42523</v>
      </c>
      <c r="M18" s="1">
        <v>4</v>
      </c>
      <c r="N18" s="1" t="s">
        <v>41</v>
      </c>
      <c r="O18" s="1">
        <v>62</v>
      </c>
      <c r="P18" s="6">
        <v>42430</v>
      </c>
      <c r="Q18" s="1" t="s">
        <v>111</v>
      </c>
      <c r="R18" s="1" t="s">
        <v>50</v>
      </c>
      <c r="S18" s="1" t="s">
        <v>40</v>
      </c>
      <c r="T18" s="1" t="s">
        <v>104</v>
      </c>
      <c r="U18" s="24" t="s">
        <v>129</v>
      </c>
    </row>
    <row r="19" spans="1:21">
      <c r="A19" s="8" t="s">
        <v>55</v>
      </c>
      <c r="B19" t="s">
        <v>44</v>
      </c>
      <c r="C19">
        <v>6</v>
      </c>
      <c r="D19" t="s">
        <v>45</v>
      </c>
      <c r="E19" t="s">
        <v>46</v>
      </c>
      <c r="F19" t="s">
        <v>44</v>
      </c>
      <c r="I19" t="s">
        <v>47</v>
      </c>
      <c r="K19" s="15" t="s">
        <v>121</v>
      </c>
      <c r="L19" s="15">
        <v>42526</v>
      </c>
      <c r="M19" s="1">
        <v>3</v>
      </c>
      <c r="N19" s="7">
        <v>32</v>
      </c>
      <c r="O19" s="1">
        <v>33</v>
      </c>
      <c r="P19" s="6">
        <v>42461</v>
      </c>
      <c r="Q19" s="1" t="s">
        <v>49</v>
      </c>
      <c r="R19" s="1" t="s">
        <v>50</v>
      </c>
      <c r="S19" s="1" t="s">
        <v>48</v>
      </c>
      <c r="T19" s="1" t="s">
        <v>105</v>
      </c>
      <c r="U19" s="24" t="s">
        <v>131</v>
      </c>
    </row>
    <row r="20" spans="1:21">
      <c r="A20">
        <v>8</v>
      </c>
      <c r="B20" t="s">
        <v>51</v>
      </c>
      <c r="C20">
        <v>7</v>
      </c>
      <c r="D20" t="s">
        <v>56</v>
      </c>
      <c r="E20" t="s">
        <v>52</v>
      </c>
      <c r="F20" t="s">
        <v>81</v>
      </c>
      <c r="I20" t="s">
        <v>53</v>
      </c>
      <c r="K20" s="15" t="s">
        <v>122</v>
      </c>
      <c r="L20" s="15">
        <v>42529</v>
      </c>
      <c r="M20" s="1">
        <v>3</v>
      </c>
      <c r="N20" s="1" t="s">
        <v>133</v>
      </c>
      <c r="O20" s="1">
        <v>156</v>
      </c>
      <c r="P20" s="6">
        <v>42461</v>
      </c>
      <c r="Q20" s="1" t="s">
        <v>49</v>
      </c>
      <c r="R20" s="1" t="s">
        <v>50</v>
      </c>
      <c r="S20" s="1" t="s">
        <v>54</v>
      </c>
      <c r="T20" s="1" t="s">
        <v>107</v>
      </c>
      <c r="U20" s="24" t="s">
        <v>132</v>
      </c>
    </row>
    <row r="21" spans="1:21">
      <c r="A21" s="9" t="s">
        <v>62</v>
      </c>
      <c r="B21" t="s">
        <v>57</v>
      </c>
      <c r="C21">
        <v>8</v>
      </c>
      <c r="D21" t="s">
        <v>58</v>
      </c>
      <c r="E21" t="s">
        <v>59</v>
      </c>
      <c r="F21" t="s">
        <v>57</v>
      </c>
      <c r="I21" t="s">
        <v>65</v>
      </c>
      <c r="K21" s="15" t="s">
        <v>123</v>
      </c>
      <c r="L21" s="19">
        <v>42532</v>
      </c>
      <c r="M21" s="20">
        <v>3</v>
      </c>
      <c r="N21" s="1" t="s">
        <v>61</v>
      </c>
      <c r="O21" s="1">
        <v>112</v>
      </c>
      <c r="P21" s="1" t="s">
        <v>31</v>
      </c>
      <c r="Q21" s="1" t="s">
        <v>60</v>
      </c>
      <c r="R21" s="1" t="s">
        <v>50</v>
      </c>
      <c r="S21" s="1" t="s">
        <v>109</v>
      </c>
      <c r="T21" s="1" t="s">
        <v>108</v>
      </c>
      <c r="U21" s="24" t="s">
        <v>134</v>
      </c>
    </row>
    <row r="22" spans="1:21">
      <c r="A22">
        <v>11</v>
      </c>
      <c r="B22" t="s">
        <v>63</v>
      </c>
      <c r="C22">
        <v>9</v>
      </c>
      <c r="D22" t="s">
        <v>19</v>
      </c>
      <c r="E22" t="s">
        <v>99</v>
      </c>
      <c r="F22" t="s">
        <v>82</v>
      </c>
      <c r="I22" t="s">
        <v>64</v>
      </c>
      <c r="K22" s="15" t="s">
        <v>124</v>
      </c>
      <c r="L22" s="15">
        <v>42533</v>
      </c>
      <c r="M22" s="16">
        <v>1</v>
      </c>
      <c r="N22" s="1" t="s">
        <v>113</v>
      </c>
      <c r="O22" s="1">
        <v>350</v>
      </c>
      <c r="P22" s="1" t="s">
        <v>31</v>
      </c>
      <c r="Q22" s="1" t="s">
        <v>26</v>
      </c>
      <c r="R22" s="1" t="s">
        <v>50</v>
      </c>
      <c r="S22" s="1" t="s">
        <v>69</v>
      </c>
      <c r="T22" s="1" t="s">
        <v>114</v>
      </c>
      <c r="U22" s="23" t="s">
        <v>128</v>
      </c>
    </row>
    <row r="23" spans="1:21">
      <c r="N23" s="1"/>
      <c r="O23" s="1"/>
      <c r="P23" s="1"/>
      <c r="Q23" s="1"/>
      <c r="R23" s="1"/>
      <c r="S23" s="1"/>
    </row>
    <row r="24" spans="1:21">
      <c r="C24" t="s">
        <v>76</v>
      </c>
      <c r="D24" t="s">
        <v>77</v>
      </c>
      <c r="G24" t="s">
        <v>23</v>
      </c>
      <c r="K24" s="15" t="s">
        <v>125</v>
      </c>
      <c r="M24">
        <f>SUM(M16:M23)</f>
        <v>19</v>
      </c>
      <c r="N24" s="1" t="s">
        <v>106</v>
      </c>
      <c r="O24" s="17" t="s">
        <v>112</v>
      </c>
      <c r="P24" s="1"/>
      <c r="Q24" s="1"/>
      <c r="R24" s="1"/>
      <c r="S24" s="1"/>
    </row>
    <row r="25" spans="1:21">
      <c r="C25" t="s">
        <v>85</v>
      </c>
      <c r="D25" t="s">
        <v>71</v>
      </c>
      <c r="E25">
        <v>167</v>
      </c>
      <c r="F25" t="s">
        <v>72</v>
      </c>
      <c r="G25" s="12">
        <v>2372</v>
      </c>
      <c r="H25" t="s">
        <v>98</v>
      </c>
      <c r="N25" s="1"/>
      <c r="O25" s="1"/>
      <c r="P25" s="1"/>
      <c r="Q25" s="1"/>
      <c r="R25" s="1"/>
      <c r="S25" s="1"/>
    </row>
    <row r="26" spans="1:21">
      <c r="C26" t="s">
        <v>87</v>
      </c>
      <c r="D26" t="s">
        <v>73</v>
      </c>
      <c r="E26">
        <v>160</v>
      </c>
      <c r="F26" t="s">
        <v>72</v>
      </c>
      <c r="G26" s="12">
        <v>1043</v>
      </c>
      <c r="H26" t="s">
        <v>98</v>
      </c>
      <c r="N26" s="1"/>
      <c r="O26" s="1"/>
      <c r="P26" s="1"/>
      <c r="Q26" s="1"/>
      <c r="R26" s="1"/>
      <c r="S26" s="1"/>
    </row>
    <row r="27" spans="1:21">
      <c r="C27" t="s">
        <v>86</v>
      </c>
      <c r="D27" t="s">
        <v>74</v>
      </c>
      <c r="E27">
        <v>59</v>
      </c>
      <c r="F27" t="s">
        <v>72</v>
      </c>
      <c r="G27" s="12">
        <v>3608</v>
      </c>
      <c r="H27" t="s">
        <v>98</v>
      </c>
    </row>
    <row r="28" spans="1:21">
      <c r="C28" t="s">
        <v>88</v>
      </c>
      <c r="D28" t="s">
        <v>75</v>
      </c>
      <c r="E28">
        <v>146</v>
      </c>
      <c r="F28" t="s">
        <v>72</v>
      </c>
      <c r="G28" s="12">
        <v>6635</v>
      </c>
      <c r="H28" t="s">
        <v>98</v>
      </c>
      <c r="K28" s="18" t="s">
        <v>127</v>
      </c>
      <c r="M28">
        <v>1168.56</v>
      </c>
      <c r="N28">
        <v>1348.3</v>
      </c>
      <c r="Q28" s="22"/>
    </row>
    <row r="29" spans="1:21">
      <c r="B29" t="s">
        <v>126</v>
      </c>
      <c r="C29" t="s">
        <v>89</v>
      </c>
      <c r="D29" t="s">
        <v>93</v>
      </c>
      <c r="E29">
        <v>375</v>
      </c>
      <c r="F29" t="s">
        <v>72</v>
      </c>
      <c r="G29" s="12">
        <v>4099</v>
      </c>
      <c r="H29" t="s">
        <v>98</v>
      </c>
      <c r="L29" s="21"/>
      <c r="M29">
        <v>286.36</v>
      </c>
      <c r="N29">
        <v>408.05</v>
      </c>
    </row>
    <row r="30" spans="1:21">
      <c r="B30" t="s">
        <v>126</v>
      </c>
      <c r="C30" t="s">
        <v>91</v>
      </c>
      <c r="D30" t="s">
        <v>94</v>
      </c>
      <c r="E30">
        <v>184</v>
      </c>
      <c r="F30" t="s">
        <v>72</v>
      </c>
      <c r="G30" s="12">
        <v>5918</v>
      </c>
      <c r="H30" t="s">
        <v>98</v>
      </c>
    </row>
    <row r="31" spans="1:21">
      <c r="C31" t="s">
        <v>90</v>
      </c>
      <c r="D31" t="s">
        <v>95</v>
      </c>
      <c r="E31">
        <v>104</v>
      </c>
      <c r="F31" t="s">
        <v>72</v>
      </c>
      <c r="G31" s="12">
        <v>2619</v>
      </c>
      <c r="H31" t="s">
        <v>98</v>
      </c>
      <c r="M31" s="13">
        <f>SUM(M28:M30)</f>
        <v>1454.92</v>
      </c>
      <c r="N31" s="25">
        <f>SUM(N28:N30)</f>
        <v>1756.35</v>
      </c>
    </row>
    <row r="32" spans="1:21">
      <c r="C32" t="s">
        <v>92</v>
      </c>
      <c r="D32" t="s">
        <v>96</v>
      </c>
      <c r="E32">
        <v>161</v>
      </c>
      <c r="F32" t="s">
        <v>72</v>
      </c>
      <c r="G32" s="12">
        <v>2617</v>
      </c>
      <c r="H32" t="s">
        <v>98</v>
      </c>
      <c r="N32">
        <f>N31-$M$31</f>
        <v>301.42999999999984</v>
      </c>
    </row>
    <row r="34" spans="3:8">
      <c r="C34" t="s">
        <v>97</v>
      </c>
    </row>
    <row r="36" spans="3:8">
      <c r="D36" t="s">
        <v>128</v>
      </c>
      <c r="E36">
        <v>241</v>
      </c>
      <c r="F36" t="s">
        <v>72</v>
      </c>
    </row>
    <row r="37" spans="3:8">
      <c r="C37" t="s">
        <v>89</v>
      </c>
      <c r="D37" t="s">
        <v>93</v>
      </c>
      <c r="E37">
        <v>375</v>
      </c>
      <c r="F37" t="s">
        <v>72</v>
      </c>
      <c r="G37" s="12">
        <v>4099</v>
      </c>
      <c r="H37" t="s">
        <v>98</v>
      </c>
    </row>
    <row r="38" spans="3:8">
      <c r="C38" t="s">
        <v>91</v>
      </c>
      <c r="D38" t="s">
        <v>94</v>
      </c>
      <c r="E38">
        <v>184</v>
      </c>
      <c r="F38" t="s">
        <v>72</v>
      </c>
      <c r="G38" s="12">
        <v>5918</v>
      </c>
      <c r="H38" t="s">
        <v>98</v>
      </c>
    </row>
    <row r="39" spans="3:8">
      <c r="C39" t="s">
        <v>90</v>
      </c>
      <c r="D39" t="s">
        <v>95</v>
      </c>
      <c r="E39">
        <v>104</v>
      </c>
      <c r="F39" t="s">
        <v>72</v>
      </c>
      <c r="G39" s="12">
        <v>2619</v>
      </c>
      <c r="H39" t="s">
        <v>98</v>
      </c>
    </row>
    <row r="40" spans="3:8">
      <c r="C40" t="s">
        <v>92</v>
      </c>
      <c r="D40" t="s">
        <v>96</v>
      </c>
      <c r="E40">
        <v>161</v>
      </c>
      <c r="F40" t="s">
        <v>72</v>
      </c>
      <c r="G40" s="12">
        <v>2617</v>
      </c>
      <c r="H40" t="s">
        <v>98</v>
      </c>
    </row>
  </sheetData>
  <pageMargins left="0.7" right="0.7" top="0.75" bottom="0.75" header="0.3" footer="0.3"/>
  <pageSetup scale="50" orientation="landscape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Dingfelder</dc:creator>
  <cp:lastModifiedBy>james harper</cp:lastModifiedBy>
  <cp:lastPrinted>2016-01-07T17:04:58Z</cp:lastPrinted>
  <dcterms:created xsi:type="dcterms:W3CDTF">2015-12-20T23:44:28Z</dcterms:created>
  <dcterms:modified xsi:type="dcterms:W3CDTF">2016-02-18T23:34:43Z</dcterms:modified>
</cp:coreProperties>
</file>